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35" yWindow="45" windowWidth="11160" windowHeight="9480"/>
  </bookViews>
  <sheets>
    <sheet name="3.10" sheetId="2" r:id="rId1"/>
  </sheets>
  <calcPr calcId="152511"/>
</workbook>
</file>

<file path=xl/calcChain.xml><?xml version="1.0" encoding="utf-8"?>
<calcChain xmlns="http://schemas.openxmlformats.org/spreadsheetml/2006/main">
  <c r="J23" i="2"/>
  <c r="E23"/>
  <c r="J26" l="1"/>
  <c r="J27"/>
  <c r="J16"/>
  <c r="J12"/>
  <c r="E27"/>
  <c r="J24" l="1"/>
  <c r="G8"/>
  <c r="F8"/>
  <c r="D8"/>
  <c r="C8"/>
  <c r="J18"/>
  <c r="I18"/>
  <c r="H18"/>
  <c r="E18"/>
  <c r="I10"/>
  <c r="G21"/>
  <c r="G20" s="1"/>
  <c r="F21"/>
  <c r="F20" s="1"/>
  <c r="D21"/>
  <c r="C21"/>
  <c r="C20" s="1"/>
  <c r="I23"/>
  <c r="H23"/>
  <c r="J28"/>
  <c r="J29"/>
  <c r="I28"/>
  <c r="I29"/>
  <c r="D20" l="1"/>
  <c r="E20" s="1"/>
  <c r="E21"/>
  <c r="F7"/>
  <c r="G7"/>
  <c r="H8"/>
  <c r="J8"/>
  <c r="I8"/>
  <c r="E8"/>
  <c r="J14" l="1"/>
  <c r="J15"/>
  <c r="I17" l="1"/>
  <c r="I16"/>
  <c r="I15"/>
  <c r="I13"/>
  <c r="I12"/>
  <c r="J10" l="1"/>
  <c r="J11"/>
  <c r="J13"/>
  <c r="J17"/>
  <c r="J19"/>
  <c r="H17"/>
  <c r="H16"/>
  <c r="H15"/>
  <c r="H13"/>
  <c r="H12"/>
  <c r="E17"/>
  <c r="E16"/>
  <c r="E15"/>
  <c r="E13"/>
  <c r="E12"/>
  <c r="H24"/>
  <c r="H25"/>
  <c r="H26"/>
  <c r="H27"/>
  <c r="H10"/>
  <c r="H11"/>
  <c r="H14"/>
  <c r="H19"/>
  <c r="E24"/>
  <c r="E25"/>
  <c r="E26"/>
  <c r="E10"/>
  <c r="E11"/>
  <c r="E14"/>
  <c r="E19"/>
  <c r="I27"/>
  <c r="I26"/>
  <c r="J25"/>
  <c r="I25"/>
  <c r="I24"/>
  <c r="I19"/>
  <c r="I14"/>
  <c r="I11"/>
  <c r="J20" l="1"/>
  <c r="I20"/>
  <c r="J21"/>
  <c r="H20"/>
  <c r="H21"/>
  <c r="D7"/>
  <c r="I21"/>
  <c r="C7"/>
  <c r="J7" l="1"/>
  <c r="I7"/>
  <c r="H7"/>
  <c r="E7"/>
</calcChain>
</file>

<file path=xl/sharedStrings.xml><?xml version="1.0" encoding="utf-8"?>
<sst xmlns="http://schemas.openxmlformats.org/spreadsheetml/2006/main" count="39" uniqueCount="32">
  <si>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</si>
  <si>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</si>
  <si>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</si>
  <si>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</si>
  <si>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</si>
  <si>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</si>
  <si>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</si>
  <si>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</si>
  <si>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</si>
  <si>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</si>
  <si>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</si>
  <si>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</si>
  <si>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</si>
  <si>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</si>
  <si>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</si>
  <si>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</si>
  <si>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</si>
  <si>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</si>
  <si>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</si>
  <si>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</si>
  <si>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</si>
  <si>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2018 год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</si>
  <si>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</si>
  <si>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</si>
  <si>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</si>
  <si>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</si>
  <si>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</si>
  <si>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</si>
  <si>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</si>
  <si>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</si>
  <si>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Анализ исполнения консолидированного бюджета Нижневартовского района по доходам в разрезе видов доходов за 1 полугодие 2019 г. в сравнении с 1 полугодием 2018 г., тыс. рублей</t>
  </si>
  <si>
    <t>Исполнение за 1 полугодие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</si>
</sst>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6" fillId="0" borderId="0" xfId="0" applyNumberFormat="1" applyFont="1"/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0"/>
  <sheetViews>
    <sheetView tabSelected="1" topLeftCell="B1" workbookViewId="0">
      <pane xSplit="1" ySplit="4" topLeftCell="C5" activePane="bottomRight" state="frozen"/>
      <selection activeCell="B1" sqref="B1"/>
      <selection pane="topRight" activeCell="C1" sqref="C1"/>
      <selection pane="bottomLeft" activeCell="B3" sqref="B3"/>
      <selection pane="bottomRight" activeCell="B10" sqref="B10"/>
    </sheetView>
  </sheetViews>
  <sheetFormatPr defaultRowHeight="15"/>
  <cols>
    <col min="1" max="1" width="0" style="2" hidden="1" customWidth="1"/>
    <col min="2" max="2" width="51.5703125" style="2" customWidth="1"/>
    <col min="3" max="3" width="15.7109375" style="30" customWidth="1"/>
    <col min="4" max="4" width="15" style="30" customWidth="1"/>
    <col min="5" max="5" width="15.28515625" style="2" customWidth="1"/>
    <col min="6" max="6" width="15.85546875" style="30" customWidth="1"/>
    <col min="7" max="7" width="15.7109375" style="30" customWidth="1"/>
    <col min="8" max="8" width="15" style="2" customWidth="1"/>
    <col min="9" max="9" width="15.5703125" style="10" customWidth="1"/>
    <col min="10" max="10" width="10.28515625" style="10" customWidth="1"/>
    <col min="11" max="16384" width="9.140625" style="2"/>
  </cols>
  <sheetData>
    <row r="1" spans="1:10" hidden="1">
      <c r="C1" s="33">
        <v>43281</v>
      </c>
      <c r="D1" s="33">
        <v>43281</v>
      </c>
      <c r="F1" s="33">
        <v>43646</v>
      </c>
      <c r="G1" s="33">
        <v>43646</v>
      </c>
    </row>
    <row r="2" spans="1:10" hidden="1">
      <c r="C2" s="28">
        <v>3919844365.0799999</v>
      </c>
      <c r="D2" s="28">
        <v>2176756521.23</v>
      </c>
      <c r="E2" s="29"/>
      <c r="F2" s="28">
        <v>4522891969.9300003</v>
      </c>
      <c r="G2" s="28">
        <v>2319777588.7399998</v>
      </c>
    </row>
    <row r="3" spans="1:10" ht="49.5" customHeight="1">
      <c r="A3" s="1"/>
      <c r="B3" s="36" t="s">
        <v>30</v>
      </c>
      <c r="C3" s="36"/>
      <c r="D3" s="36"/>
      <c r="E3" s="36"/>
      <c r="F3" s="36"/>
      <c r="G3" s="36"/>
      <c r="H3" s="36"/>
      <c r="I3" s="36"/>
      <c r="J3" s="36"/>
    </row>
    <row r="4" spans="1:10" ht="24" customHeight="1" thickBot="1">
      <c r="B4" s="38" t="s">
        <v>0</v>
      </c>
      <c r="C4" s="37" t="s">
        <v>21</v>
      </c>
      <c r="D4" s="37"/>
      <c r="E4" s="37"/>
      <c r="F4" s="40" t="s">
        <v>28</v>
      </c>
      <c r="G4" s="41"/>
      <c r="H4" s="42"/>
      <c r="I4" s="43" t="s">
        <v>22</v>
      </c>
      <c r="J4" s="43" t="s">
        <v>20</v>
      </c>
    </row>
    <row r="5" spans="1:10" ht="54.75" customHeight="1">
      <c r="B5" s="39"/>
      <c r="C5" s="31" t="s">
        <v>18</v>
      </c>
      <c r="D5" s="31" t="s">
        <v>31</v>
      </c>
      <c r="E5" s="32" t="s">
        <v>12</v>
      </c>
      <c r="F5" s="31" t="s">
        <v>18</v>
      </c>
      <c r="G5" s="31" t="s">
        <v>31</v>
      </c>
      <c r="H5" s="32" t="s">
        <v>12</v>
      </c>
      <c r="I5" s="44"/>
      <c r="J5" s="44"/>
    </row>
    <row r="6" spans="1:10" ht="16.5" customHeight="1">
      <c r="B6" s="5">
        <v>1</v>
      </c>
      <c r="C6" s="3">
        <v>2</v>
      </c>
      <c r="D6" s="3">
        <v>3</v>
      </c>
      <c r="E6" s="4">
        <v>4</v>
      </c>
      <c r="F6" s="3">
        <v>5</v>
      </c>
      <c r="G6" s="3">
        <v>6</v>
      </c>
      <c r="H6" s="4">
        <v>7</v>
      </c>
      <c r="I6" s="6">
        <v>8</v>
      </c>
      <c r="J6" s="6">
        <v>9</v>
      </c>
    </row>
    <row r="7" spans="1:10">
      <c r="B7" s="7" t="s">
        <v>1</v>
      </c>
      <c r="C7" s="8">
        <f>C8+C20</f>
        <v>3919844.3650000002</v>
      </c>
      <c r="D7" s="8">
        <f>D8+D20</f>
        <v>2176756.5120000001</v>
      </c>
      <c r="E7" s="9">
        <f>D7/C7*100</f>
        <v>55.531707621764212</v>
      </c>
      <c r="F7" s="8">
        <f>F8+F20+0.1</f>
        <v>4522892.0289999992</v>
      </c>
      <c r="G7" s="8">
        <f>G8+G20</f>
        <v>2319777.608</v>
      </c>
      <c r="H7" s="9">
        <f>G7/F7*100</f>
        <v>51.289696794130577</v>
      </c>
      <c r="I7" s="8">
        <f>G7-D7</f>
        <v>143021.0959999999</v>
      </c>
      <c r="J7" s="8">
        <f>G7/D7*100</f>
        <v>106.57037639311309</v>
      </c>
    </row>
    <row r="8" spans="1:10" s="10" customFormat="1">
      <c r="B8" s="11" t="s">
        <v>7</v>
      </c>
      <c r="C8" s="8">
        <f>C10+C11+C12+C13+C14+C15+C16+C17+C18+C19</f>
        <v>2004318</v>
      </c>
      <c r="D8" s="8">
        <f>D10+D11+D12+D13+D14+D15+D16+D17+D18+D19</f>
        <v>1162629.0619999999</v>
      </c>
      <c r="E8" s="8">
        <f t="shared" ref="E8:E23" si="0">D8/C8*100</f>
        <v>58.00621767603743</v>
      </c>
      <c r="F8" s="8">
        <f>F10+F11+F12+F13+F14+F15+F16+F17+F19+F18</f>
        <v>2289428</v>
      </c>
      <c r="G8" s="8">
        <f>G10+G11+G12+G13+G14+G15+G16+G17+G19+G18</f>
        <v>1236962.9969999997</v>
      </c>
      <c r="H8" s="8">
        <f t="shared" ref="H8:H21" si="1">G8/F8*100</f>
        <v>54.029346937313591</v>
      </c>
      <c r="I8" s="8">
        <f t="shared" ref="I8:I20" si="2">G8-D8</f>
        <v>74333.934999999823</v>
      </c>
      <c r="J8" s="8">
        <f t="shared" ref="J8:J14" si="3">G8/D8*100</f>
        <v>106.39360716410509</v>
      </c>
    </row>
    <row r="9" spans="1:10" s="10" customFormat="1">
      <c r="B9" s="12" t="s">
        <v>2</v>
      </c>
      <c r="C9" s="13"/>
      <c r="D9" s="14"/>
      <c r="E9" s="14"/>
      <c r="F9" s="14"/>
      <c r="G9" s="14"/>
      <c r="H9" s="14"/>
      <c r="I9" s="14"/>
      <c r="J9" s="14"/>
    </row>
    <row r="10" spans="1:10" s="10" customFormat="1">
      <c r="B10" s="12" t="s">
        <v>3</v>
      </c>
      <c r="C10" s="14">
        <v>1312858</v>
      </c>
      <c r="D10" s="14">
        <v>728559.66399999999</v>
      </c>
      <c r="E10" s="14">
        <f t="shared" si="0"/>
        <v>55.494171037537953</v>
      </c>
      <c r="F10" s="14">
        <v>1509443</v>
      </c>
      <c r="G10" s="14">
        <v>828709.42599999998</v>
      </c>
      <c r="H10" s="14">
        <f t="shared" si="1"/>
        <v>54.90167074874639</v>
      </c>
      <c r="I10" s="14">
        <f t="shared" si="2"/>
        <v>100149.76199999999</v>
      </c>
      <c r="J10" s="14">
        <f t="shared" si="3"/>
        <v>113.74626773189024</v>
      </c>
    </row>
    <row r="11" spans="1:10" s="10" customFormat="1" ht="27" customHeight="1">
      <c r="B11" s="15" t="s">
        <v>5</v>
      </c>
      <c r="C11" s="34">
        <v>23111</v>
      </c>
      <c r="D11" s="14">
        <v>13066.777</v>
      </c>
      <c r="E11" s="14">
        <f t="shared" si="0"/>
        <v>56.53921076543638</v>
      </c>
      <c r="F11" s="14">
        <v>26345</v>
      </c>
      <c r="G11" s="14">
        <v>15505.663</v>
      </c>
      <c r="H11" s="14">
        <f t="shared" si="1"/>
        <v>58.856189030176509</v>
      </c>
      <c r="I11" s="14">
        <f t="shared" si="2"/>
        <v>2438.8860000000004</v>
      </c>
      <c r="J11" s="14">
        <f t="shared" si="3"/>
        <v>118.66478627438121</v>
      </c>
    </row>
    <row r="12" spans="1:10" s="10" customFormat="1" ht="30">
      <c r="B12" s="15" t="s">
        <v>13</v>
      </c>
      <c r="C12" s="34">
        <v>42429</v>
      </c>
      <c r="D12" s="14">
        <v>34729.232000000004</v>
      </c>
      <c r="E12" s="14">
        <f t="shared" si="0"/>
        <v>81.852581960451587</v>
      </c>
      <c r="F12" s="14">
        <v>62304</v>
      </c>
      <c r="G12" s="14">
        <v>39762.822999999997</v>
      </c>
      <c r="H12" s="14">
        <f t="shared" si="1"/>
        <v>63.820658384694397</v>
      </c>
      <c r="I12" s="14">
        <f t="shared" si="2"/>
        <v>5033.5909999999931</v>
      </c>
      <c r="J12" s="14">
        <f t="shared" si="3"/>
        <v>114.49381604522667</v>
      </c>
    </row>
    <row r="13" spans="1:10" s="10" customFormat="1" ht="30">
      <c r="B13" s="15" t="s">
        <v>14</v>
      </c>
      <c r="C13" s="34">
        <v>9446</v>
      </c>
      <c r="D13" s="14">
        <v>4666.7669999999998</v>
      </c>
      <c r="E13" s="14">
        <f t="shared" si="0"/>
        <v>49.404689815795045</v>
      </c>
      <c r="F13" s="14">
        <v>8542</v>
      </c>
      <c r="G13" s="14">
        <v>4164.3239999999996</v>
      </c>
      <c r="H13" s="14">
        <f t="shared" si="1"/>
        <v>48.751158979161787</v>
      </c>
      <c r="I13" s="14">
        <f t="shared" si="2"/>
        <v>-502.44300000000021</v>
      </c>
      <c r="J13" s="14">
        <f t="shared" si="3"/>
        <v>89.233595763405376</v>
      </c>
    </row>
    <row r="14" spans="1:10" s="10" customFormat="1">
      <c r="B14" s="12" t="s">
        <v>4</v>
      </c>
      <c r="C14" s="14">
        <v>606</v>
      </c>
      <c r="D14" s="14">
        <v>683.32299999999998</v>
      </c>
      <c r="E14" s="14">
        <f t="shared" si="0"/>
        <v>112.7595709570957</v>
      </c>
      <c r="F14" s="14">
        <v>642</v>
      </c>
      <c r="G14" s="14">
        <v>238.40799999999999</v>
      </c>
      <c r="H14" s="14">
        <f t="shared" si="1"/>
        <v>37.135202492211839</v>
      </c>
      <c r="I14" s="14">
        <f t="shared" si="2"/>
        <v>-444.91499999999996</v>
      </c>
      <c r="J14" s="14">
        <f t="shared" si="3"/>
        <v>34.88950320712167</v>
      </c>
    </row>
    <row r="15" spans="1:10" s="10" customFormat="1" ht="30">
      <c r="B15" s="15" t="s">
        <v>15</v>
      </c>
      <c r="C15" s="14">
        <v>2159</v>
      </c>
      <c r="D15" s="14">
        <v>1887.1510000000001</v>
      </c>
      <c r="E15" s="14">
        <f t="shared" si="0"/>
        <v>87.408568781843456</v>
      </c>
      <c r="F15" s="14">
        <v>2789</v>
      </c>
      <c r="G15" s="14">
        <v>2376.9160000000002</v>
      </c>
      <c r="H15" s="14">
        <f t="shared" si="1"/>
        <v>85.224668339906785</v>
      </c>
      <c r="I15" s="14">
        <f t="shared" si="2"/>
        <v>489.7650000000001</v>
      </c>
      <c r="J15" s="14">
        <f t="shared" ref="J15:J16" si="4">G15/D15*100</f>
        <v>125.95261322490887</v>
      </c>
    </row>
    <row r="16" spans="1:10" s="10" customFormat="1">
      <c r="B16" s="15" t="s">
        <v>16</v>
      </c>
      <c r="C16" s="14">
        <v>8416</v>
      </c>
      <c r="D16" s="14">
        <v>2442.366</v>
      </c>
      <c r="E16" s="14">
        <f t="shared" si="0"/>
        <v>29.02050855513308</v>
      </c>
      <c r="F16" s="14">
        <v>11493</v>
      </c>
      <c r="G16" s="14">
        <v>4018.1489999999999</v>
      </c>
      <c r="H16" s="14">
        <f t="shared" si="1"/>
        <v>34.961707126076739</v>
      </c>
      <c r="I16" s="14">
        <f t="shared" si="2"/>
        <v>1575.7829999999999</v>
      </c>
      <c r="J16" s="14">
        <f t="shared" si="4"/>
        <v>164.5187084982349</v>
      </c>
    </row>
    <row r="17" spans="2:10" s="10" customFormat="1">
      <c r="B17" s="12" t="s">
        <v>17</v>
      </c>
      <c r="C17" s="14">
        <v>39207</v>
      </c>
      <c r="D17" s="14">
        <v>21759.812999999998</v>
      </c>
      <c r="E17" s="14">
        <f t="shared" si="0"/>
        <v>55.499816359323582</v>
      </c>
      <c r="F17" s="14">
        <v>41888</v>
      </c>
      <c r="G17" s="14">
        <v>23299.746999999999</v>
      </c>
      <c r="H17" s="14">
        <f t="shared" si="1"/>
        <v>55.623918544690596</v>
      </c>
      <c r="I17" s="14">
        <f t="shared" si="2"/>
        <v>1539.9340000000011</v>
      </c>
      <c r="J17" s="14">
        <f t="shared" ref="J17:J23" si="5">G17/D17*100</f>
        <v>107.07696339118355</v>
      </c>
    </row>
    <row r="18" spans="2:10" s="10" customFormat="1">
      <c r="B18" s="12" t="s">
        <v>26</v>
      </c>
      <c r="C18" s="14">
        <v>3216</v>
      </c>
      <c r="D18" s="14">
        <v>1747.1690000000001</v>
      </c>
      <c r="E18" s="14">
        <f t="shared" si="0"/>
        <v>54.327394278606967</v>
      </c>
      <c r="F18" s="14">
        <v>3255</v>
      </c>
      <c r="G18" s="14">
        <v>2063.741</v>
      </c>
      <c r="H18" s="14">
        <f t="shared" si="1"/>
        <v>63.40218125960061</v>
      </c>
      <c r="I18" s="14">
        <f t="shared" si="2"/>
        <v>316.57199999999989</v>
      </c>
      <c r="J18" s="14">
        <f t="shared" si="5"/>
        <v>118.11914016331562</v>
      </c>
    </row>
    <row r="19" spans="2:10" s="10" customFormat="1">
      <c r="B19" s="12" t="s">
        <v>23</v>
      </c>
      <c r="C19" s="14">
        <v>562870</v>
      </c>
      <c r="D19" s="14">
        <v>353086.8</v>
      </c>
      <c r="E19" s="14">
        <f t="shared" si="0"/>
        <v>62.729724447918699</v>
      </c>
      <c r="F19" s="14">
        <v>622727</v>
      </c>
      <c r="G19" s="14">
        <v>316823.8</v>
      </c>
      <c r="H19" s="14">
        <f t="shared" si="1"/>
        <v>50.876836880366518</v>
      </c>
      <c r="I19" s="14">
        <f t="shared" si="2"/>
        <v>-36263</v>
      </c>
      <c r="J19" s="14">
        <f t="shared" si="5"/>
        <v>89.729720850510404</v>
      </c>
    </row>
    <row r="20" spans="2:10">
      <c r="B20" s="7" t="s">
        <v>11</v>
      </c>
      <c r="C20" s="8">
        <f>C21+C27+C28+C29</f>
        <v>1915526.365</v>
      </c>
      <c r="D20" s="8">
        <f>D21+D27+D28+D29</f>
        <v>1014127.4500000001</v>
      </c>
      <c r="E20" s="16">
        <f t="shared" si="0"/>
        <v>52.942494999279219</v>
      </c>
      <c r="F20" s="8">
        <f>F21+F27+F28+F29</f>
        <v>2233463.9289999995</v>
      </c>
      <c r="G20" s="8">
        <f>G21+G27+G28+G29</f>
        <v>1082814.611</v>
      </c>
      <c r="H20" s="9">
        <f t="shared" si="1"/>
        <v>48.481401330927888</v>
      </c>
      <c r="I20" s="8">
        <f t="shared" si="2"/>
        <v>68687.160999999964</v>
      </c>
      <c r="J20" s="8">
        <f t="shared" si="5"/>
        <v>106.77303045095566</v>
      </c>
    </row>
    <row r="21" spans="2:10" ht="30">
      <c r="B21" s="17" t="s">
        <v>6</v>
      </c>
      <c r="C21" s="14">
        <f>C23+C24+C25+C26</f>
        <v>1868479.456</v>
      </c>
      <c r="D21" s="14">
        <f>D23+D24+D25+D26</f>
        <v>963510.45200000005</v>
      </c>
      <c r="E21" s="14">
        <f t="shared" si="0"/>
        <v>51.56655316203809</v>
      </c>
      <c r="F21" s="14">
        <f>F23+F24+F25+F26</f>
        <v>2216709.5239999997</v>
      </c>
      <c r="G21" s="14">
        <f>G23+G24+G25+G26</f>
        <v>1051307.648</v>
      </c>
      <c r="H21" s="18">
        <f t="shared" si="1"/>
        <v>47.426495741442039</v>
      </c>
      <c r="I21" s="14">
        <f t="shared" ref="I21:I29" si="6">G21-D21</f>
        <v>87797.195999999996</v>
      </c>
      <c r="J21" s="14">
        <f t="shared" si="5"/>
        <v>109.11222040381145</v>
      </c>
    </row>
    <row r="22" spans="2:10">
      <c r="B22" s="17" t="s">
        <v>2</v>
      </c>
      <c r="C22" s="19"/>
      <c r="D22" s="14"/>
      <c r="E22" s="18"/>
      <c r="F22" s="14"/>
      <c r="G22" s="14"/>
      <c r="H22" s="18"/>
      <c r="I22" s="14"/>
      <c r="J22" s="14"/>
    </row>
    <row r="23" spans="2:10" s="23" customFormat="1" ht="30">
      <c r="B23" s="20" t="s">
        <v>24</v>
      </c>
      <c r="C23" s="35">
        <v>26410.400000000001</v>
      </c>
      <c r="D23" s="21">
        <v>13205.1</v>
      </c>
      <c r="E23" s="18">
        <f t="shared" si="0"/>
        <v>49.999621361281918</v>
      </c>
      <c r="F23" s="21">
        <v>27413.7</v>
      </c>
      <c r="G23" s="21">
        <v>18820.349999999999</v>
      </c>
      <c r="H23" s="22">
        <f t="shared" ref="H23:H27" si="7">G23/F23*100</f>
        <v>68.653082218015072</v>
      </c>
      <c r="I23" s="21">
        <f t="shared" si="6"/>
        <v>5615.2499999999982</v>
      </c>
      <c r="J23" s="14">
        <f t="shared" si="5"/>
        <v>142.52334325374284</v>
      </c>
    </row>
    <row r="24" spans="2:10" ht="45">
      <c r="B24" s="20" t="s">
        <v>8</v>
      </c>
      <c r="C24" s="21">
        <v>429231.93800000002</v>
      </c>
      <c r="D24" s="21">
        <v>100494.531</v>
      </c>
      <c r="E24" s="22">
        <f t="shared" ref="E24:E27" si="8">D24/C24*100</f>
        <v>23.41264060364492</v>
      </c>
      <c r="F24" s="21">
        <v>649736.91200000001</v>
      </c>
      <c r="G24" s="21">
        <v>83276.942999999999</v>
      </c>
      <c r="H24" s="22">
        <f t="shared" si="7"/>
        <v>12.817025085377942</v>
      </c>
      <c r="I24" s="21">
        <f t="shared" si="6"/>
        <v>-17217.588000000003</v>
      </c>
      <c r="J24" s="21">
        <f t="shared" ref="J24:J27" si="9">G24/D24*100</f>
        <v>82.867139307312158</v>
      </c>
    </row>
    <row r="25" spans="2:10" ht="30">
      <c r="B25" s="20" t="s">
        <v>19</v>
      </c>
      <c r="C25" s="21">
        <v>1380352.652</v>
      </c>
      <c r="D25" s="21">
        <v>833142.353</v>
      </c>
      <c r="E25" s="22">
        <f t="shared" si="8"/>
        <v>60.357210296430829</v>
      </c>
      <c r="F25" s="21">
        <v>1528733.004</v>
      </c>
      <c r="G25" s="21">
        <v>946712.68700000003</v>
      </c>
      <c r="H25" s="22">
        <f t="shared" si="7"/>
        <v>61.92792884845705</v>
      </c>
      <c r="I25" s="21">
        <f t="shared" si="6"/>
        <v>113570.33400000003</v>
      </c>
      <c r="J25" s="21">
        <f t="shared" si="9"/>
        <v>113.63156411278975</v>
      </c>
    </row>
    <row r="26" spans="2:10">
      <c r="B26" s="24" t="s">
        <v>9</v>
      </c>
      <c r="C26" s="21">
        <v>32484.466</v>
      </c>
      <c r="D26" s="21">
        <v>16668.468000000001</v>
      </c>
      <c r="E26" s="22">
        <f t="shared" si="8"/>
        <v>51.312119460421478</v>
      </c>
      <c r="F26" s="21">
        <v>10825.907999999999</v>
      </c>
      <c r="G26" s="21">
        <v>2497.6680000000001</v>
      </c>
      <c r="H26" s="22">
        <f t="shared" si="7"/>
        <v>23.071210285548339</v>
      </c>
      <c r="I26" s="21">
        <f t="shared" si="6"/>
        <v>-14170.800000000001</v>
      </c>
      <c r="J26" s="21">
        <f t="shared" si="9"/>
        <v>14.984388487292295</v>
      </c>
    </row>
    <row r="27" spans="2:10">
      <c r="B27" s="25" t="s">
        <v>10</v>
      </c>
      <c r="C27" s="14">
        <v>47046.909</v>
      </c>
      <c r="D27" s="14">
        <v>50656.909</v>
      </c>
      <c r="E27" s="22">
        <f t="shared" si="8"/>
        <v>107.67319272770928</v>
      </c>
      <c r="F27" s="14">
        <v>16754.404999999999</v>
      </c>
      <c r="G27" s="14">
        <v>32169.305</v>
      </c>
      <c r="H27" s="18">
        <f t="shared" si="7"/>
        <v>192.00505777435845</v>
      </c>
      <c r="I27" s="14">
        <f t="shared" si="6"/>
        <v>-18487.603999999999</v>
      </c>
      <c r="J27" s="21">
        <f t="shared" si="9"/>
        <v>63.504279347166644</v>
      </c>
    </row>
    <row r="28" spans="2:10" ht="60">
      <c r="B28" s="26" t="s">
        <v>29</v>
      </c>
      <c r="C28" s="14">
        <v>0</v>
      </c>
      <c r="D28" s="14">
        <v>585</v>
      </c>
      <c r="E28" s="18" t="s">
        <v>27</v>
      </c>
      <c r="F28" s="14">
        <v>0</v>
      </c>
      <c r="G28" s="14">
        <v>47.97</v>
      </c>
      <c r="H28" s="18" t="s">
        <v>27</v>
      </c>
      <c r="I28" s="14">
        <f t="shared" si="6"/>
        <v>-537.03</v>
      </c>
      <c r="J28" s="14">
        <f t="shared" ref="J28:J29" si="10">G28/D28*100</f>
        <v>8.2000000000000011</v>
      </c>
    </row>
    <row r="29" spans="2:10" ht="45">
      <c r="B29" s="26" t="s">
        <v>25</v>
      </c>
      <c r="C29" s="14">
        <v>0</v>
      </c>
      <c r="D29" s="14">
        <v>-624.91099999999994</v>
      </c>
      <c r="E29" s="18" t="s">
        <v>27</v>
      </c>
      <c r="F29" s="14">
        <v>0</v>
      </c>
      <c r="G29" s="14">
        <v>-710.31200000000001</v>
      </c>
      <c r="H29" s="18" t="s">
        <v>27</v>
      </c>
      <c r="I29" s="14">
        <f t="shared" si="6"/>
        <v>-85.401000000000067</v>
      </c>
      <c r="J29" s="14">
        <f t="shared" si="10"/>
        <v>113.66610605350202</v>
      </c>
    </row>
    <row r="30" spans="2:10" s="27" customFormat="1">
      <c r="C30" s="28"/>
      <c r="D30" s="28"/>
      <c r="F30" s="28"/>
      <c r="G30" s="28"/>
      <c r="I30" s="29"/>
      <c r="J30" s="29"/>
    </row>
  </sheetData>
  <mergeCells count="6">
    <mergeCell ref="B3:J3"/>
    <mergeCell ref="C4:E4"/>
    <mergeCell ref="B4:B5"/>
    <mergeCell ref="F4:H4"/>
    <mergeCell ref="I4:I5"/>
    <mergeCell ref="J4:J5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2019-05-24T10:00:27Z</cp:lastPrinted>
  <dcterms:created xsi:type="dcterms:W3CDTF">2015-05-06T07:14:08Z</dcterms:created>
  <dcterms:modified xsi:type="dcterms:W3CDTF">2019-08-21T12:07:11Z</dcterms:modified>
</cp:coreProperties>
</file>